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indagine mercato servizio trattamento acque\"/>
    </mc:Choice>
  </mc:AlternateContent>
  <xr:revisionPtr revIDLastSave="0" documentId="13_ncr:1_{58CAE4E7-E06E-4499-BEE3-3038DF7C74E1}" xr6:coauthVersionLast="47" xr6:coauthVersionMax="47" xr10:uidLastSave="{00000000-0000-0000-0000-000000000000}"/>
  <bookViews>
    <workbookView xWindow="-120" yWindow="-120" windowWidth="25440" windowHeight="15540" xr2:uid="{7D2015DE-1F50-4F09-95BA-7E34B17B9127}"/>
  </bookViews>
  <sheets>
    <sheet name="Contratto Manutenzione " sheetId="1" r:id="rId1"/>
  </sheets>
  <externalReferences>
    <externalReference r:id="rId2"/>
  </externalReferences>
  <definedNames>
    <definedName name="_xlnm.Print_Area" localSheetId="0">'Contratto Manutenzione '!$A$1:$I$13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" l="1"/>
  <c r="H2" i="1" s="1"/>
  <c r="Q3" i="1"/>
  <c r="Q5" i="1"/>
  <c r="Q6" i="1"/>
  <c r="Q10" i="1"/>
  <c r="H10" i="1" s="1"/>
  <c r="Q11" i="1"/>
  <c r="Q12" i="1"/>
  <c r="Q13" i="1"/>
  <c r="H13" i="1"/>
  <c r="H12" i="1"/>
  <c r="H11" i="1"/>
  <c r="H6" i="1"/>
  <c r="H5" i="1"/>
  <c r="H3" i="1"/>
</calcChain>
</file>

<file path=xl/sharedStrings.xml><?xml version="1.0" encoding="utf-8"?>
<sst xmlns="http://schemas.openxmlformats.org/spreadsheetml/2006/main" count="82" uniqueCount="39">
  <si>
    <t>Int.</t>
  </si>
  <si>
    <t>Sito</t>
  </si>
  <si>
    <t>Tipologia</t>
  </si>
  <si>
    <t>Produttore</t>
  </si>
  <si>
    <t>Intermediaro</t>
  </si>
  <si>
    <t>Attività</t>
  </si>
  <si>
    <t>Cer</t>
  </si>
  <si>
    <t>Previsinale (ton) / Annuale</t>
  </si>
  <si>
    <t>Scadenze</t>
  </si>
  <si>
    <t>CdR - Area A1 (piazzale fronte Uffici) - Via Troncavia 4</t>
  </si>
  <si>
    <t>Acque di Prima Pioggia - Vasca di Accumulo</t>
  </si>
  <si>
    <t>Comune di Velletri</t>
  </si>
  <si>
    <t>Volsca Ambiente e Servizi SpA</t>
  </si>
  <si>
    <t>Svuotamento Periodico - Analisi di caratterizzazione del rifiuto liquido</t>
  </si>
  <si>
    <t>16.10.02</t>
  </si>
  <si>
    <t>Trimestrale</t>
  </si>
  <si>
    <t>CdR - Area A2 - Via Troncavia 4</t>
  </si>
  <si>
    <t xml:space="preserve">Vasca di Prima Pioggia - Vasca di Accumulo </t>
  </si>
  <si>
    <t>Acque di Seconda Pioggia - Serbatoio di Accumulo</t>
  </si>
  <si>
    <t>???????</t>
  </si>
  <si>
    <t>Fossa Imhof  Bagni Uffici e Spogliatoi</t>
  </si>
  <si>
    <t>20.03.04</t>
  </si>
  <si>
    <t>Autolavaggio - Via Troncavia 6</t>
  </si>
  <si>
    <t>Fossa Imhof ***</t>
  </si>
  <si>
    <t>Volsca Ambiente e Servizi Spa</t>
  </si>
  <si>
    <t>Vasca di Accumulo con pompa di sollevamento</t>
  </si>
  <si>
    <t>Pozzetto Vuoto per Pieno</t>
  </si>
  <si>
    <t>Filtri Impianto di Lavaggio</t>
  </si>
  <si>
    <t>Analisi di Caratterizzazione rifiuto per smaltimento</t>
  </si>
  <si>
    <t>19.08.14</t>
  </si>
  <si>
    <t>50 kg</t>
  </si>
  <si>
    <t>Annuale</t>
  </si>
  <si>
    <t>Uffici - Via Troncavia 6</t>
  </si>
  <si>
    <t>Fossa imhof Bagni e Uffici</t>
  </si>
  <si>
    <t>Monaco Srl</t>
  </si>
  <si>
    <t>CdR - Albano Laziale - Via Cancelliera Snc</t>
  </si>
  <si>
    <t>Comune di Albano Laziale</t>
  </si>
  <si>
    <t>CdR - Lariano - Via Giuseppe Garibaldi, 314</t>
  </si>
  <si>
    <t xml:space="preserve">Comune di Lariano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</si>
</sst>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21" fontId="0" fillId="3" borderId="1" xfId="0" applyNumberFormat="1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 wrapText="1"/>
    </xf>
    <xf numFmtId="2" fontId="0" fillId="3" borderId="1" xfId="0" applyNumberFormat="1" applyFill="1" applyBorder="1" applyAlignment="1">
      <alignment horizontal="right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21" fontId="0" fillId="4" borderId="1" xfId="0" applyNumberForma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21" fontId="0" fillId="5" borderId="1" xfId="0" applyNumberFormat="1" applyFill="1" applyBorder="1" applyAlignment="1">
      <alignment vertical="center" wrapText="1"/>
    </xf>
    <xf numFmtId="4" fontId="0" fillId="5" borderId="1" xfId="0" applyNumberFormat="1" applyFill="1" applyBorder="1" applyAlignment="1">
      <alignment vertical="center" wrapText="1"/>
    </xf>
    <xf numFmtId="2" fontId="0" fillId="5" borderId="1" xfId="0" applyNumberFormat="1" applyFill="1" applyBorder="1" applyAlignment="1">
      <alignment horizontal="right" vertical="center" wrapText="1"/>
    </xf>
    <xf numFmtId="4" fontId="0" fillId="5" borderId="1" xfId="0" applyNumberForma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21" fontId="0" fillId="6" borderId="1" xfId="0" applyNumberForma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 wrapText="1"/>
    </xf>
    <xf numFmtId="2" fontId="0" fillId="6" borderId="1" xfId="0" applyNumberFormat="1" applyFill="1" applyBorder="1" applyAlignment="1">
      <alignment horizontal="right" vertic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21" fontId="0" fillId="7" borderId="1" xfId="0" applyNumberForma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2" fontId="0" fillId="7" borderId="1" xfId="0" applyNumberForma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a/Dropbox/U.O.S.%20AUTOMEZZI/Trattamento%20Acque%20Depositi/01_Trattamento%20Acque%20Riepilogo%20Attiv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Volsca"/>
      <sheetName val="Contratto Manutenzione Mattucci"/>
      <sheetName val="Sett2017_RiepInterventi"/>
      <sheetName val="Dic2017_RiepInterventi"/>
      <sheetName val="Mar2018_RiepInterventi"/>
      <sheetName val="Foglio3"/>
      <sheetName val="Foglio1"/>
    </sheetNames>
    <sheetDataSet>
      <sheetData sheetId="0"/>
      <sheetData sheetId="1"/>
      <sheetData sheetId="2">
        <row r="2">
          <cell r="M2">
            <v>17880</v>
          </cell>
        </row>
        <row r="3">
          <cell r="M3">
            <v>12000</v>
          </cell>
        </row>
        <row r="5">
          <cell r="M5">
            <v>6000</v>
          </cell>
        </row>
        <row r="6">
          <cell r="M6">
            <v>5500</v>
          </cell>
        </row>
        <row r="10">
          <cell r="M10">
            <v>6000</v>
          </cell>
        </row>
        <row r="11">
          <cell r="M11">
            <v>9100</v>
          </cell>
        </row>
        <row r="12">
          <cell r="M12">
            <v>8080</v>
          </cell>
        </row>
        <row r="13">
          <cell r="M13">
            <v>1870</v>
          </cell>
        </row>
      </sheetData>
      <sheetData sheetId="3">
        <row r="2">
          <cell r="M2">
            <v>7800</v>
          </cell>
        </row>
        <row r="3">
          <cell r="M3">
            <v>5500</v>
          </cell>
        </row>
        <row r="4">
          <cell r="M4">
            <v>10000</v>
          </cell>
        </row>
        <row r="6">
          <cell r="M6">
            <v>5900</v>
          </cell>
        </row>
        <row r="7">
          <cell r="M7">
            <v>12000</v>
          </cell>
        </row>
        <row r="11">
          <cell r="M11">
            <v>5900</v>
          </cell>
        </row>
        <row r="12">
          <cell r="M12">
            <v>10000</v>
          </cell>
        </row>
        <row r="13">
          <cell r="M13">
            <v>7800</v>
          </cell>
        </row>
        <row r="14">
          <cell r="M14">
            <v>2000</v>
          </cell>
        </row>
      </sheetData>
      <sheetData sheetId="4">
        <row r="2">
          <cell r="M2">
            <v>7940</v>
          </cell>
        </row>
        <row r="3">
          <cell r="M3">
            <v>5800</v>
          </cell>
        </row>
        <row r="4">
          <cell r="M4">
            <v>9890</v>
          </cell>
        </row>
        <row r="6">
          <cell r="M6">
            <v>6000</v>
          </cell>
        </row>
        <row r="7">
          <cell r="M7">
            <v>12000</v>
          </cell>
        </row>
        <row r="11">
          <cell r="M11">
            <v>6000</v>
          </cell>
        </row>
        <row r="12">
          <cell r="M12">
            <v>10000</v>
          </cell>
        </row>
        <row r="13">
          <cell r="M13">
            <v>8000</v>
          </cell>
        </row>
        <row r="14">
          <cell r="M14">
            <v>1880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94D30-83EA-4E86-B8BA-2255552A3F77}">
  <sheetPr>
    <pageSetUpPr fitToPage="1"/>
  </sheetPr>
  <dimension ref="A1:Q13"/>
  <sheetViews>
    <sheetView tabSelected="1" zoomScaleNormal="100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Q1" sqref="Q1:Q14"/>
    </sheetView>
  </sheetViews>
  <sheetFormatPr defaultColWidth="9.140625" defaultRowHeight="30.75" customHeight="1" x14ac:dyDescent="0.25"/>
  <cols>
    <col min="1" max="1" width="4" style="2" bestFit="1" customWidth="1"/>
    <col min="2" max="2" width="45.85546875" style="2" customWidth="1"/>
    <col min="3" max="3" width="49.7109375" style="2" customWidth="1"/>
    <col min="4" max="4" width="28" style="2" customWidth="1"/>
    <col min="5" max="5" width="28.28515625" style="2" bestFit="1" customWidth="1"/>
    <col min="6" max="6" width="41.5703125" style="2" customWidth="1"/>
    <col min="7" max="7" width="8.140625" style="2" bestFit="1" customWidth="1"/>
    <col min="8" max="8" width="26" style="2" customWidth="1"/>
    <col min="9" max="9" width="11.140625" style="2" bestFit="1" customWidth="1"/>
    <col min="10" max="16" width="9.140625" style="2"/>
    <col min="17" max="17" width="5.5703125" style="2" bestFit="1" customWidth="1"/>
    <col min="18" max="16384" width="9.140625" style="2"/>
  </cols>
  <sheetData>
    <row r="1" spans="1:17" ht="30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Q1" s="2">
        <v>1.05</v>
      </c>
    </row>
    <row r="2" spans="1:17" ht="30.75" customHeight="1" x14ac:dyDescent="0.25">
      <c r="A2" s="3">
        <v>1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4" t="s">
        <v>14</v>
      </c>
      <c r="H2" s="5">
        <f>Q2*$Q$1</f>
        <v>62.888000000000005</v>
      </c>
      <c r="I2" s="3" t="s">
        <v>15</v>
      </c>
      <c r="Q2" s="6">
        <f>(([1]Sett2017_RiepInterventi!M2+[1]Dic2017_RiepInterventi!M2+[1]Dic2017_RiepInterventi!M3+[1]Mar2018_RiepInterventi!M2+[1]Mar2018_RiepInterventi!M3)/3*4)/1000</f>
        <v>59.893333333333338</v>
      </c>
    </row>
    <row r="3" spans="1:17" ht="30.75" customHeight="1" x14ac:dyDescent="0.25">
      <c r="A3" s="7">
        <v>2</v>
      </c>
      <c r="B3" s="7" t="s">
        <v>16</v>
      </c>
      <c r="C3" s="8" t="s">
        <v>17</v>
      </c>
      <c r="D3" s="7" t="s">
        <v>11</v>
      </c>
      <c r="E3" s="7" t="s">
        <v>12</v>
      </c>
      <c r="F3" s="7" t="s">
        <v>13</v>
      </c>
      <c r="G3" s="9" t="s">
        <v>14</v>
      </c>
      <c r="H3" s="10">
        <f t="shared" ref="H3:H13" si="0">Q3*$Q$1</f>
        <v>44.646000000000008</v>
      </c>
      <c r="I3" s="7" t="s">
        <v>15</v>
      </c>
      <c r="Q3" s="11">
        <f>(([1]Sett2017_RiepInterventi!M3+[1]Dic2017_RiepInterventi!M4+[1]Mar2018_RiepInterventi!M4)/3*4)/1000</f>
        <v>42.52</v>
      </c>
    </row>
    <row r="4" spans="1:17" ht="30.75" hidden="1" customHeight="1" x14ac:dyDescent="0.25">
      <c r="A4" s="7"/>
      <c r="B4" s="7"/>
      <c r="C4" s="8" t="s">
        <v>18</v>
      </c>
      <c r="D4" s="7" t="s">
        <v>11</v>
      </c>
      <c r="E4" s="7" t="s">
        <v>12</v>
      </c>
      <c r="F4" s="7" t="s">
        <v>19</v>
      </c>
      <c r="G4" s="7" t="s">
        <v>19</v>
      </c>
      <c r="H4" s="10"/>
      <c r="I4" s="7" t="s">
        <v>15</v>
      </c>
      <c r="Q4" s="11"/>
    </row>
    <row r="5" spans="1:17" ht="30.75" customHeight="1" x14ac:dyDescent="0.25">
      <c r="A5" s="7">
        <v>3</v>
      </c>
      <c r="B5" s="7" t="s">
        <v>16</v>
      </c>
      <c r="C5" s="12" t="s">
        <v>20</v>
      </c>
      <c r="D5" s="7" t="s">
        <v>11</v>
      </c>
      <c r="E5" s="7" t="s">
        <v>12</v>
      </c>
      <c r="F5" s="7"/>
      <c r="G5" s="9" t="s">
        <v>21</v>
      </c>
      <c r="H5" s="10">
        <f t="shared" si="0"/>
        <v>25.060000000000002</v>
      </c>
      <c r="I5" s="7" t="s">
        <v>15</v>
      </c>
      <c r="Q5" s="11">
        <f>(([1]Sett2017_RiepInterventi!M5+[1]Dic2017_RiepInterventi!M6+[1]Mar2018_RiepInterventi!M6)/3*4)/1000</f>
        <v>23.866666666666667</v>
      </c>
    </row>
    <row r="6" spans="1:17" ht="30.75" customHeight="1" x14ac:dyDescent="0.25">
      <c r="A6" s="13">
        <v>4</v>
      </c>
      <c r="B6" s="13" t="s">
        <v>22</v>
      </c>
      <c r="C6" s="13" t="s">
        <v>23</v>
      </c>
      <c r="D6" s="13" t="s">
        <v>24</v>
      </c>
      <c r="E6" s="13"/>
      <c r="F6" s="13" t="s">
        <v>13</v>
      </c>
      <c r="G6" s="14" t="s">
        <v>14</v>
      </c>
      <c r="H6" s="15">
        <f t="shared" si="0"/>
        <v>41.300000000000004</v>
      </c>
      <c r="I6" s="13" t="s">
        <v>15</v>
      </c>
      <c r="Q6" s="16">
        <f>(([1]Sett2017_RiepInterventi!M6+[1]Dic2017_RiepInterventi!M7+[1]Mar2018_RiepInterventi!M7)/3*4)/1000</f>
        <v>39.333333333333336</v>
      </c>
    </row>
    <row r="7" spans="1:17" ht="30.75" hidden="1" customHeight="1" x14ac:dyDescent="0.25">
      <c r="A7" s="13"/>
      <c r="B7" s="13"/>
      <c r="C7" s="13" t="s">
        <v>25</v>
      </c>
      <c r="D7" s="13"/>
      <c r="E7" s="13"/>
      <c r="F7" s="13" t="s">
        <v>13</v>
      </c>
      <c r="G7" s="14" t="s">
        <v>14</v>
      </c>
      <c r="H7" s="15"/>
      <c r="I7" s="13" t="s">
        <v>15</v>
      </c>
      <c r="Q7" s="16"/>
    </row>
    <row r="8" spans="1:17" ht="30.75" hidden="1" customHeight="1" x14ac:dyDescent="0.25">
      <c r="A8" s="13"/>
      <c r="B8" s="13"/>
      <c r="C8" s="13" t="s">
        <v>26</v>
      </c>
      <c r="D8" s="13"/>
      <c r="E8" s="13"/>
      <c r="F8" s="13" t="s">
        <v>13</v>
      </c>
      <c r="G8" s="14" t="s">
        <v>14</v>
      </c>
      <c r="H8" s="15"/>
      <c r="I8" s="13" t="s">
        <v>15</v>
      </c>
      <c r="Q8" s="16"/>
    </row>
    <row r="9" spans="1:17" ht="30.75" customHeight="1" x14ac:dyDescent="0.25">
      <c r="A9" s="13"/>
      <c r="B9" s="13"/>
      <c r="C9" s="13" t="s">
        <v>27</v>
      </c>
      <c r="D9" s="13"/>
      <c r="E9" s="13"/>
      <c r="F9" s="13" t="s">
        <v>28</v>
      </c>
      <c r="G9" s="14" t="s">
        <v>29</v>
      </c>
      <c r="H9" s="17" t="s">
        <v>30</v>
      </c>
      <c r="I9" s="13" t="s">
        <v>31</v>
      </c>
      <c r="Q9" s="16" t="s">
        <v>30</v>
      </c>
    </row>
    <row r="10" spans="1:17" ht="30.75" customHeight="1" x14ac:dyDescent="0.25">
      <c r="A10" s="13">
        <v>5</v>
      </c>
      <c r="B10" s="13" t="s">
        <v>32</v>
      </c>
      <c r="C10" s="18" t="s">
        <v>33</v>
      </c>
      <c r="D10" s="13" t="s">
        <v>34</v>
      </c>
      <c r="E10" s="13" t="s">
        <v>12</v>
      </c>
      <c r="F10" s="13" t="s">
        <v>13</v>
      </c>
      <c r="G10" s="14" t="s">
        <v>21</v>
      </c>
      <c r="H10" s="15">
        <f t="shared" si="0"/>
        <v>25.060000000000002</v>
      </c>
      <c r="I10" s="13" t="s">
        <v>15</v>
      </c>
      <c r="Q10" s="16">
        <f>(([1]Sett2017_RiepInterventi!M10+[1]Dic2017_RiepInterventi!M11+[1]Mar2018_RiepInterventi!M11)/3*4)/1000</f>
        <v>23.866666666666667</v>
      </c>
    </row>
    <row r="11" spans="1:17" ht="30.75" customHeight="1" x14ac:dyDescent="0.25">
      <c r="A11" s="19">
        <v>6</v>
      </c>
      <c r="B11" s="19" t="s">
        <v>35</v>
      </c>
      <c r="C11" s="20" t="s">
        <v>10</v>
      </c>
      <c r="D11" s="19" t="s">
        <v>36</v>
      </c>
      <c r="E11" s="19" t="s">
        <v>12</v>
      </c>
      <c r="F11" s="21" t="s">
        <v>13</v>
      </c>
      <c r="G11" s="22" t="s">
        <v>14</v>
      </c>
      <c r="H11" s="23">
        <f t="shared" si="0"/>
        <v>40.74</v>
      </c>
      <c r="I11" s="19" t="s">
        <v>15</v>
      </c>
      <c r="Q11" s="24">
        <f>(([1]Sett2017_RiepInterventi!M11+[1]Dic2017_RiepInterventi!M12+[1]Mar2018_RiepInterventi!M12)/3*4)/1000</f>
        <v>38.799999999999997</v>
      </c>
    </row>
    <row r="12" spans="1:17" ht="30.75" customHeight="1" x14ac:dyDescent="0.25">
      <c r="A12" s="25">
        <v>7</v>
      </c>
      <c r="B12" s="25" t="s">
        <v>37</v>
      </c>
      <c r="C12" s="25" t="s">
        <v>10</v>
      </c>
      <c r="D12" s="25" t="s">
        <v>38</v>
      </c>
      <c r="E12" s="25" t="s">
        <v>12</v>
      </c>
      <c r="F12" s="26" t="s">
        <v>13</v>
      </c>
      <c r="G12" s="27" t="s">
        <v>14</v>
      </c>
      <c r="H12" s="28">
        <f t="shared" si="0"/>
        <v>33.432000000000002</v>
      </c>
      <c r="I12" s="25" t="s">
        <v>15</v>
      </c>
      <c r="Q12" s="29">
        <f>(([1]Sett2017_RiepInterventi!M12+[1]Dic2017_RiepInterventi!M13+[1]Mar2018_RiepInterventi!M13)/3*4)/1000</f>
        <v>31.84</v>
      </c>
    </row>
    <row r="13" spans="1:17" ht="30.75" customHeight="1" x14ac:dyDescent="0.25">
      <c r="A13" s="25">
        <v>8</v>
      </c>
      <c r="B13" s="25" t="s">
        <v>37</v>
      </c>
      <c r="C13" s="30" t="s">
        <v>20</v>
      </c>
      <c r="D13" s="25" t="s">
        <v>38</v>
      </c>
      <c r="E13" s="25"/>
      <c r="F13" s="26" t="s">
        <v>13</v>
      </c>
      <c r="G13" s="27" t="s">
        <v>21</v>
      </c>
      <c r="H13" s="28">
        <f t="shared" si="0"/>
        <v>8.0500000000000007</v>
      </c>
      <c r="I13" s="25" t="s">
        <v>15</v>
      </c>
      <c r="Q13" s="29">
        <f>(([1]Sett2017_RiepInterventi!M13+[1]Dic2017_RiepInterventi!M14+[1]Mar2018_RiepInterventi!M14)/3*4)/1000</f>
        <v>7.666666666666667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9" orientation="landscape" r:id="rId1"/>
  <headerFooter>
    <oddHeader>&amp;CRiepilogo Interventi</oddHeader>
    <oddFooter>&amp;CVolsca Ambiente e Servizi SpA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Contratto Manutenzione </vt:lpstr>
      <vt:lpstr>'Contratto Manutenzione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Cori</dc:creator>
  <cp:lastModifiedBy>Utente</cp:lastModifiedBy>
  <dcterms:created xsi:type="dcterms:W3CDTF">2018-05-14T07:09:39Z</dcterms:created>
  <dcterms:modified xsi:type="dcterms:W3CDTF">2022-10-21T08:30:23Z</dcterms:modified>
</cp:coreProperties>
</file>